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E1A3951A-B62F-48F9-943F-0478A9C883E5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<sst xmlns="http://schemas.openxmlformats.org/spreadsheetml/2006/main" count="89" uniqueCount="78">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</sst>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F31" sqref="F31:G3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1965483201</v>
      </c>
      <c r="D10" s="24">
        <v>46357819.060000002</v>
      </c>
      <c r="E10" s="26">
        <f>SUM(C10:D10)</f>
        <v>2011841020.0599999</v>
      </c>
      <c r="F10" s="24">
        <v>2011851375.97</v>
      </c>
      <c r="G10" s="24">
        <v>2011851375.97</v>
      </c>
      <c r="H10" s="26">
        <f>SUM(G10-C10)</f>
        <v>46368174.970000029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98758926</v>
      </c>
      <c r="D12" s="24">
        <v>11540243.189999999</v>
      </c>
      <c r="E12" s="26">
        <f t="shared" si="0"/>
        <v>110299169.19</v>
      </c>
      <c r="F12" s="24">
        <v>110310095.20999999</v>
      </c>
      <c r="G12" s="24">
        <v>110310095.20999999</v>
      </c>
      <c r="H12" s="26">
        <f t="shared" si="1"/>
        <v>11551169.209999993</v>
      </c>
    </row>
    <row r="13" spans="2:10" x14ac:dyDescent="0.2">
      <c r="B13" s="9" t="s">
        <v>15</v>
      </c>
      <c r="C13" s="24">
        <v>639675643</v>
      </c>
      <c r="D13" s="24">
        <v>5779350.0700000003</v>
      </c>
      <c r="E13" s="26">
        <f t="shared" si="0"/>
        <v>645454993.07000005</v>
      </c>
      <c r="F13" s="24">
        <v>645455773.82000005</v>
      </c>
      <c r="G13" s="24">
        <v>645455773.82000005</v>
      </c>
      <c r="H13" s="26">
        <f t="shared" si="1"/>
        <v>5780130.8200000525</v>
      </c>
      <c r="J13" s="32"/>
    </row>
    <row r="14" spans="2:10" x14ac:dyDescent="0.2">
      <c r="B14" s="9" t="s">
        <v>16</v>
      </c>
      <c r="C14" s="24">
        <v>113242226</v>
      </c>
      <c r="D14" s="24">
        <v>88188820.110000014</v>
      </c>
      <c r="E14" s="26">
        <f t="shared" si="0"/>
        <v>201431046.11000001</v>
      </c>
      <c r="F14" s="24">
        <v>201448922.72</v>
      </c>
      <c r="G14" s="24">
        <v>201448922.72</v>
      </c>
      <c r="H14" s="26">
        <f t="shared" si="1"/>
        <v>88206696.719999999</v>
      </c>
    </row>
    <row r="15" spans="2:10" x14ac:dyDescent="0.2">
      <c r="B15" s="9" t="s">
        <v>17</v>
      </c>
      <c r="C15" s="24">
        <v>25412042</v>
      </c>
      <c r="D15" s="24">
        <v>7506456.9200000009</v>
      </c>
      <c r="E15" s="26">
        <f t="shared" si="0"/>
        <v>32918498.920000002</v>
      </c>
      <c r="F15" s="24">
        <v>32922355.27</v>
      </c>
      <c r="G15" s="24">
        <v>32922355.27</v>
      </c>
      <c r="H15" s="26">
        <f t="shared" si="1"/>
        <v>7510313.2699999996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2233768363</v>
      </c>
      <c r="D17" s="22">
        <f t="shared" ref="D17:G17" si="2">SUM(D19:D29)</f>
        <v>18072001.599999994</v>
      </c>
      <c r="E17" s="26">
        <f t="shared" si="0"/>
        <v>2251840364.5999999</v>
      </c>
      <c r="F17" s="22">
        <f t="shared" si="2"/>
        <v>2257504773.8299999</v>
      </c>
      <c r="G17" s="22">
        <f t="shared" si="2"/>
        <v>2257504773.8299999</v>
      </c>
      <c r="H17" s="26">
        <f t="shared" si="1"/>
        <v>23736410.829999924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1480814120</v>
      </c>
      <c r="D19" s="25">
        <v>2540217.7699999958</v>
      </c>
      <c r="E19" s="28">
        <f>SUM(C19:D19)</f>
        <v>1483354337.77</v>
      </c>
      <c r="F19" s="25">
        <v>1487415579.99</v>
      </c>
      <c r="G19" s="25">
        <v>1487415579.99</v>
      </c>
      <c r="H19" s="28">
        <f>SUM(G19-C19)</f>
        <v>6601459.9900000095</v>
      </c>
    </row>
    <row r="20" spans="2:8" x14ac:dyDescent="0.2">
      <c r="B20" s="12" t="s">
        <v>22</v>
      </c>
      <c r="C20" s="25">
        <v>384169267</v>
      </c>
      <c r="D20" s="25">
        <v>0</v>
      </c>
      <c r="E20" s="28">
        <f t="shared" ref="E20:E41" si="3">SUM(C20:D20)</f>
        <v>384169267</v>
      </c>
      <c r="F20" s="25">
        <v>372759121.92000002</v>
      </c>
      <c r="G20" s="25">
        <v>372759121.92000002</v>
      </c>
      <c r="H20" s="28">
        <f t="shared" ref="H20:H29" si="4">SUM(G20-C20)</f>
        <v>-11410145.079999983</v>
      </c>
    </row>
    <row r="21" spans="2:8" x14ac:dyDescent="0.2">
      <c r="B21" s="12" t="s">
        <v>23</v>
      </c>
      <c r="C21" s="25">
        <v>97102562</v>
      </c>
      <c r="D21" s="25">
        <v>0</v>
      </c>
      <c r="E21" s="28">
        <f t="shared" si="3"/>
        <v>97102562</v>
      </c>
      <c r="F21" s="25">
        <v>98922312.829999998</v>
      </c>
      <c r="G21" s="25">
        <v>98922312.829999998</v>
      </c>
      <c r="H21" s="28">
        <f t="shared" si="4"/>
        <v>1819750.8299999982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37789529</v>
      </c>
      <c r="D24" s="25">
        <v>0</v>
      </c>
      <c r="E24" s="28">
        <f t="shared" si="3"/>
        <v>37789529</v>
      </c>
      <c r="F24" s="25">
        <v>38024206.460000001</v>
      </c>
      <c r="G24" s="25">
        <v>38024206.460000001</v>
      </c>
      <c r="H24" s="28">
        <f t="shared" si="4"/>
        <v>234677.46000000089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63266995</v>
      </c>
      <c r="D27" s="25">
        <v>0</v>
      </c>
      <c r="E27" s="28">
        <f t="shared" si="3"/>
        <v>63266995</v>
      </c>
      <c r="F27" s="25">
        <v>51146496.530000001</v>
      </c>
      <c r="G27" s="25">
        <v>51146496.530000001</v>
      </c>
      <c r="H27" s="28">
        <f t="shared" si="4"/>
        <v>-12120498.469999999</v>
      </c>
    </row>
    <row r="28" spans="2:8" x14ac:dyDescent="0.2">
      <c r="B28" s="12" t="s">
        <v>30</v>
      </c>
      <c r="C28" s="25">
        <v>170625890</v>
      </c>
      <c r="D28" s="25">
        <v>15531783.83</v>
      </c>
      <c r="E28" s="28">
        <f t="shared" si="3"/>
        <v>186157673.83000001</v>
      </c>
      <c r="F28" s="25">
        <v>209918426.28999999</v>
      </c>
      <c r="G28" s="25">
        <v>209918426.28999999</v>
      </c>
      <c r="H28" s="28">
        <f t="shared" si="4"/>
        <v>39292536.289999992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-681370.19</v>
      </c>
      <c r="G29" s="25">
        <v>-681370.19</v>
      </c>
      <c r="H29" s="28">
        <f t="shared" si="4"/>
        <v>-681370.19</v>
      </c>
    </row>
    <row r="30" spans="2:8" ht="24.75" customHeight="1" x14ac:dyDescent="0.2">
      <c r="B30" s="10" t="s">
        <v>32</v>
      </c>
      <c r="C30" s="22">
        <f>SUM(C31:C35)</f>
        <v>40103152</v>
      </c>
      <c r="D30" s="22">
        <f t="shared" ref="D30:G30" si="5">SUM(D31:D35)</f>
        <v>0</v>
      </c>
      <c r="E30" s="26">
        <f t="shared" si="3"/>
        <v>40103152</v>
      </c>
      <c r="F30" s="22">
        <f t="shared" si="5"/>
        <v>34444453.920000002</v>
      </c>
      <c r="G30" s="22">
        <f t="shared" si="5"/>
        <v>34444453.920000002</v>
      </c>
      <c r="H30" s="26">
        <f>SUM(H31:H35)</f>
        <v>-5658698.080000001</v>
      </c>
    </row>
    <row r="31" spans="2:8" x14ac:dyDescent="0.2">
      <c r="B31" s="13" t="s">
        <v>33</v>
      </c>
      <c r="C31" s="25">
        <v>4282</v>
      </c>
      <c r="D31" s="25">
        <v>0</v>
      </c>
      <c r="E31" s="28">
        <f t="shared" si="3"/>
        <v>4282</v>
      </c>
      <c r="F31" s="25">
        <v>9245.9699999999993</v>
      </c>
      <c r="G31" s="25">
        <v>9245.9699999999993</v>
      </c>
      <c r="H31" s="28">
        <f>SUM(G31-C31)</f>
        <v>4963.9699999999993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5885278.3200000003</v>
      </c>
      <c r="G32" s="25">
        <v>5885278.3200000003</v>
      </c>
      <c r="H32" s="28">
        <f t="shared" ref="H32:H35" si="6">SUM(G32-C32)</f>
        <v>5885278.3200000003</v>
      </c>
    </row>
    <row r="33" spans="2:8" x14ac:dyDescent="0.2">
      <c r="B33" s="13" t="s">
        <v>35</v>
      </c>
      <c r="C33" s="25">
        <v>40098870</v>
      </c>
      <c r="D33" s="25">
        <v>0</v>
      </c>
      <c r="E33" s="28">
        <f t="shared" si="3"/>
        <v>40098870</v>
      </c>
      <c r="F33" s="25">
        <v>28549929.629999999</v>
      </c>
      <c r="G33" s="25">
        <v>28549929.629999999</v>
      </c>
      <c r="H33" s="28">
        <f t="shared" si="6"/>
        <v>-11548940.370000001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5116443553</v>
      </c>
      <c r="D43" s="53">
        <f t="shared" ref="D43:H43" si="10">SUM(D10:D17,D30,D36,D37,D39)</f>
        <v>177444690.94999999</v>
      </c>
      <c r="E43" s="33">
        <f t="shared" si="10"/>
        <v>5293888243.9500008</v>
      </c>
      <c r="F43" s="53">
        <f t="shared" si="10"/>
        <v>5293937750.7399998</v>
      </c>
      <c r="G43" s="53">
        <f t="shared" si="10"/>
        <v>5293937750.7399998</v>
      </c>
      <c r="H43" s="33">
        <f t="shared" si="10"/>
        <v>177494197.74000001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1028451799</v>
      </c>
      <c r="D48" s="22">
        <f t="shared" ref="D48:G48" si="11">SUM(D49:D56)</f>
        <v>-7629948.7800000003</v>
      </c>
      <c r="E48" s="26">
        <f>SUM(E49:E56)</f>
        <v>1020821850.22</v>
      </c>
      <c r="F48" s="22">
        <f t="shared" si="11"/>
        <v>1020821850.22</v>
      </c>
      <c r="G48" s="22">
        <f t="shared" si="11"/>
        <v>1020821850.22</v>
      </c>
      <c r="H48" s="26">
        <f>SUM(H49:H56)</f>
        <v>-7629948.7799999863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109481241</v>
      </c>
      <c r="D51" s="25">
        <v>-9366067.1400000006</v>
      </c>
      <c r="E51" s="28">
        <f t="shared" si="12"/>
        <v>100115173.86</v>
      </c>
      <c r="F51" s="25">
        <v>100115173.86</v>
      </c>
      <c r="G51" s="25">
        <v>100115173.86</v>
      </c>
      <c r="H51" s="28">
        <f t="shared" si="13"/>
        <v>-9366067.1400000006</v>
      </c>
    </row>
    <row r="52" spans="2:8" ht="36" x14ac:dyDescent="0.2">
      <c r="B52" s="10" t="s">
        <v>52</v>
      </c>
      <c r="C52" s="25">
        <v>918970558</v>
      </c>
      <c r="D52" s="25">
        <v>1736118.36</v>
      </c>
      <c r="E52" s="28">
        <f t="shared" si="12"/>
        <v>920706676.36000001</v>
      </c>
      <c r="F52" s="25">
        <v>920706676.36000001</v>
      </c>
      <c r="G52" s="25">
        <v>920706676.36000001</v>
      </c>
      <c r="H52" s="28">
        <f t="shared" si="13"/>
        <v>1736118.3600000143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277209553</v>
      </c>
      <c r="D57" s="22">
        <f t="shared" ref="D57:G57" si="14">SUM(D58:D61)</f>
        <v>34131427.449999996</v>
      </c>
      <c r="E57" s="26">
        <f t="shared" si="14"/>
        <v>311340980.44999999</v>
      </c>
      <c r="F57" s="22">
        <f t="shared" si="14"/>
        <v>311340980.44999999</v>
      </c>
      <c r="G57" s="22">
        <f t="shared" si="14"/>
        <v>311340980.44999999</v>
      </c>
      <c r="H57" s="26">
        <f>SUM(H58:H61)</f>
        <v>34131427.449999988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277209553</v>
      </c>
      <c r="D61" s="25">
        <v>34131427.449999996</v>
      </c>
      <c r="E61" s="28">
        <f t="shared" si="15"/>
        <v>311340980.44999999</v>
      </c>
      <c r="F61" s="25">
        <v>311340980.44999999</v>
      </c>
      <c r="G61" s="25">
        <v>311340980.44999999</v>
      </c>
      <c r="H61" s="28">
        <f t="shared" si="16"/>
        <v>34131427.449999988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44712866</v>
      </c>
      <c r="D65" s="24">
        <v>-15766929.720000001</v>
      </c>
      <c r="E65" s="26">
        <f>SUM(D65,C65)</f>
        <v>28945936.280000001</v>
      </c>
      <c r="F65" s="24">
        <v>28945936.280000001</v>
      </c>
      <c r="G65" s="24">
        <v>28945936.280000001</v>
      </c>
      <c r="H65" s="26">
        <f>SUM(G65-C65)</f>
        <v>-15766929.719999999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1350374218</v>
      </c>
      <c r="D68" s="22">
        <f t="shared" ref="D68:G68" si="18">SUM(D48,D57,D62,D65,D66)</f>
        <v>10734548.949999994</v>
      </c>
      <c r="E68" s="26">
        <f t="shared" si="18"/>
        <v>1361108766.95</v>
      </c>
      <c r="F68" s="22">
        <f t="shared" si="18"/>
        <v>1361108766.95</v>
      </c>
      <c r="G68" s="22">
        <f t="shared" si="18"/>
        <v>1361108766.95</v>
      </c>
      <c r="H68" s="26">
        <f>SUM(H48,H57,H62,H65,H66)</f>
        <v>10734548.950000003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645000000</v>
      </c>
      <c r="D70" s="22">
        <f t="shared" ref="D70:G70" si="19">D71</f>
        <v>-500000000</v>
      </c>
      <c r="E70" s="26">
        <f t="shared" si="19"/>
        <v>145000000</v>
      </c>
      <c r="F70" s="22">
        <f t="shared" si="19"/>
        <v>145000000</v>
      </c>
      <c r="G70" s="22">
        <f t="shared" si="19"/>
        <v>145000000</v>
      </c>
      <c r="H70" s="26">
        <f>H71</f>
        <v>-500000000</v>
      </c>
    </row>
    <row r="71" spans="2:8" x14ac:dyDescent="0.2">
      <c r="B71" s="9" t="s">
        <v>69</v>
      </c>
      <c r="C71" s="25">
        <v>645000000</v>
      </c>
      <c r="D71" s="25">
        <v>-500000000</v>
      </c>
      <c r="E71" s="25">
        <f t="shared" ref="E71" si="20">SUM(C71:D71)</f>
        <v>145000000</v>
      </c>
      <c r="F71" s="25">
        <v>145000000</v>
      </c>
      <c r="G71" s="25">
        <v>145000000</v>
      </c>
      <c r="H71" s="25">
        <f>SUM(G71-C71)</f>
        <v>-500000000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7111817771</v>
      </c>
      <c r="D73" s="22">
        <f t="shared" ref="D73:G73" si="21">SUM(D43,D68,D70)</f>
        <v>-311820760.10000002</v>
      </c>
      <c r="E73" s="26">
        <f t="shared" si="21"/>
        <v>6799997010.9000006</v>
      </c>
      <c r="F73" s="22">
        <f t="shared" si="21"/>
        <v>6800046517.6899996</v>
      </c>
      <c r="G73" s="22">
        <f t="shared" si="21"/>
        <v>6800046517.6899996</v>
      </c>
      <c r="H73" s="26">
        <f>SUM(H43,H68,H70)</f>
        <v>-311771253.31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645000000</v>
      </c>
      <c r="D77" s="25">
        <v>-500000000</v>
      </c>
      <c r="E77" s="28">
        <f t="shared" si="22"/>
        <v>145000000</v>
      </c>
      <c r="F77" s="25">
        <v>145000000</v>
      </c>
      <c r="G77" s="25">
        <v>145000000</v>
      </c>
      <c r="H77" s="28">
        <f>SUM(G77-C77)</f>
        <v>-500000000</v>
      </c>
    </row>
    <row r="78" spans="2:8" ht="12.75" thickBot="1" x14ac:dyDescent="0.25">
      <c r="B78" s="20" t="s">
        <v>74</v>
      </c>
      <c r="C78" s="21">
        <f>SUM(C76:C77)</f>
        <v>645000000</v>
      </c>
      <c r="D78" s="21">
        <f t="shared" ref="D78:G78" si="23">SUM(D76:D77)</f>
        <v>-500000000</v>
      </c>
      <c r="E78" s="30">
        <f t="shared" si="23"/>
        <v>145000000</v>
      </c>
      <c r="F78" s="21">
        <f t="shared" si="23"/>
        <v>145000000</v>
      </c>
      <c r="G78" s="21">
        <f t="shared" si="23"/>
        <v>145000000</v>
      </c>
      <c r="H78" s="30">
        <f>SUM(G78-C78)</f>
        <v>-500000000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2026-01-26T21:59:25Z</dcterms:modified>
</cp:coreProperties>
</file>